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usek\Documents\URSO-rozhodnutia\štandardy kvality\štandardy_2021\DUEN_2021\"/>
    </mc:Choice>
  </mc:AlternateContent>
  <xr:revisionPtr revIDLastSave="0" documentId="13_ncr:1_{BB62C73E-F818-4C14-8A5B-7C1A65680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H8" i="9"/>
  <c r="H9" i="9"/>
  <c r="X4" i="14" s="1"/>
  <c r="H10" i="9"/>
  <c r="Z4" i="14" s="1"/>
  <c r="H11" i="9"/>
  <c r="AB4" i="14" s="1"/>
  <c r="H12" i="9"/>
  <c r="AD4" i="14" s="1"/>
  <c r="H13" i="9"/>
  <c r="AF4" i="14" s="1"/>
  <c r="I6" i="9"/>
  <c r="S4" i="14" s="1"/>
  <c r="I7" i="9"/>
  <c r="U4" i="14" s="1"/>
  <c r="I8" i="9"/>
  <c r="W4" i="14" s="1"/>
  <c r="I9" i="9"/>
  <c r="I10" i="9"/>
  <c r="AA4" i="14" s="1"/>
  <c r="I11" i="9"/>
  <c r="AC4" i="14" s="1"/>
  <c r="I12" i="9"/>
  <c r="AE4" i="14" s="1"/>
  <c r="I13" i="9"/>
  <c r="AG4" i="14" s="1"/>
  <c r="Y4" i="14"/>
  <c r="V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<sst xmlns="http://schemas.openxmlformats.org/spreadsheetml/2006/main" count="222" uniqueCount="138">
  <si>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</si>
  <si>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</si>
  <si>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</si>
  <si>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</si>
  <si>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</si>
  <si>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</si>
  <si>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</si>
  <si>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</si>
  <si>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</si>
  <si>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</si>
  <si>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</si>
  <si>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</si>
  <si>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</si>
  <si>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</si>
  <si>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</si>
  <si>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</si>
  <si>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</si>
  <si>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</si>
  <si>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</si>
  <si>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</si>
  <si>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</si>
  <si>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</si>
  <si>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</si>
  <si>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</si>
  <si>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</si>
  <si>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</si>
  <si>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</si>
  <si>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</si>
  <si>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</si>
  <si>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</si>
  <si>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</si>
  <si>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</si>
  <si>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</si>
  <si>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</si>
  <si>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</si>
  <si>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</si>
  <si>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</si>
  <si>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</si>
  <si>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</si>
  <si>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</si>
  <si>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</si>
  <si>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</si>
  <si>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</si>
  <si>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</si>
  <si>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</si>
  <si>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</si>
  <si>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</si>
  <si>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</si>
  <si>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</si>
  <si>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</si>
  <si>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</si>
  <si>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</si>
  <si>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</si>
  <si>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</si>
  <si>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</si>
  <si>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</si>
  <si>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</si>
  <si>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</si>
  <si>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</si>
  <si>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</si>
  <si>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</si>
  <si>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</si>
  <si>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</si>
  <si>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</si>
  <si>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</si>
  <si>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</si>
  <si>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</si>
  <si>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</si>
  <si>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</si>
  <si>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</si>
  <si>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</si>
  <si>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</si>
  <si>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</si>
  <si>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</si>
  <si>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</si>
  <si>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</si>
  <si>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</si>
  <si>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</si>
  <si>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</si>
  <si>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</si>
  <si>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</si>
  <si>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</si>
  <si>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</si>
  <si>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</si>
  <si>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</si>
  <si>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</si>
  <si>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</si>
  <si>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</si>
  <si>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</si>
  <si>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</si>
  <si>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</si>
  <si>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</si>
  <si>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</si>
  <si>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</si>
  <si>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</si>
  <si>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</si>
  <si>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</si>
  <si>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</si>
  <si>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</si>
  <si>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</si>
  <si>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</si>
  <si>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</si>
  <si>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</si>
  <si>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</si>
  <si>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</si>
  <si>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</si>
  <si>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</si>
  <si>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</si>
  <si>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</si>
  <si>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</si>
  <si>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</si>
  <si>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</si>
  <si>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</si>
  <si>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</si>
  <si>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</si>
  <si>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</si>
  <si>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</si>
  <si>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</si>
  <si>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</si>
  <si>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</si>
  <si>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</si>
  <si>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</si>
  <si>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</si>
  <si>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</si>
  <si>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</si>
  <si>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</si>
  <si>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</si>
  <si>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</si>
  <si>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</si>
  <si>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</si>
  <si>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</si>
  <si>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</si>
  <si>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Duslo Energy, s.r.o.</t>
  </si>
  <si>
    <t>Administratívna budova, ev.č. 1236, 927 03 Šaľa</t>
  </si>
  <si>
    <t>Ing. Jozef Petrušek</t>
  </si>
  <si>
    <t>031 775 3488, jozef.petrusek@duslo.sk</t>
  </si>
  <si>
    <t>od 1.1.2021  do 31.12.2021</t>
  </si>
  <si>
    <t>Číslo transakcie: PTSR-CBWCFZ-95421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</si>
</sst>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2" spans="1:4" x14ac:dyDescent="0.25">
      <c r="A2" s="7" t="s">
        <v>137</v>
      </c>
    </row>
    <row r="3" spans="1:4" x14ac:dyDescent="0.25">
      <c r="A3" s="3" t="s">
        <v>39</v>
      </c>
    </row>
    <row r="4" spans="1:4" x14ac:dyDescent="0.25">
      <c r="A4" s="50" t="s">
        <v>0</v>
      </c>
      <c r="B4" s="68" t="s">
        <v>132</v>
      </c>
      <c r="C4" s="69"/>
      <c r="D4" s="69"/>
    </row>
    <row r="5" spans="1:4" x14ac:dyDescent="0.25">
      <c r="A5" s="50" t="s">
        <v>1</v>
      </c>
      <c r="B5" s="69" t="s">
        <v>133</v>
      </c>
      <c r="C5" s="69"/>
      <c r="D5" s="69"/>
    </row>
    <row r="6" spans="1:4" x14ac:dyDescent="0.25">
      <c r="A6" s="50" t="s">
        <v>29</v>
      </c>
      <c r="B6" s="69">
        <v>47333341</v>
      </c>
      <c r="C6" s="69"/>
      <c r="D6" s="69"/>
    </row>
    <row r="7" spans="1:4" x14ac:dyDescent="0.25">
      <c r="A7" s="51" t="s">
        <v>64</v>
      </c>
      <c r="B7" s="68" t="s">
        <v>136</v>
      </c>
      <c r="C7" s="69"/>
      <c r="D7" s="69"/>
    </row>
    <row r="8" spans="1:4" ht="50.1" customHeight="1" x14ac:dyDescent="0.25">
      <c r="A8" s="70" t="s">
        <v>30</v>
      </c>
      <c r="B8" s="71"/>
      <c r="C8" s="72" t="s">
        <v>70</v>
      </c>
      <c r="D8" s="71"/>
    </row>
    <row r="9" spans="1:4" ht="15" customHeight="1" x14ac:dyDescent="0.25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25">
      <c r="A10" s="50" t="s">
        <v>33</v>
      </c>
      <c r="B10" s="5">
        <v>10</v>
      </c>
      <c r="C10" s="50" t="s">
        <v>34</v>
      </c>
      <c r="D10" s="6">
        <v>78.031999999999996</v>
      </c>
    </row>
    <row r="11" spans="1:4" ht="15" customHeight="1" x14ac:dyDescent="0.25">
      <c r="A11" s="50" t="s">
        <v>35</v>
      </c>
      <c r="B11" s="5">
        <v>96</v>
      </c>
      <c r="C11" s="50" t="s">
        <v>36</v>
      </c>
      <c r="D11" s="6">
        <v>69862.09</v>
      </c>
    </row>
    <row r="12" spans="1:4" x14ac:dyDescent="0.25">
      <c r="A12" s="50" t="s">
        <v>37</v>
      </c>
      <c r="B12" s="9">
        <f>SUM(B9:B11)</f>
        <v>106</v>
      </c>
      <c r="C12" s="50" t="s">
        <v>38</v>
      </c>
      <c r="D12" s="10">
        <f>SUM(D9:D11)</f>
        <v>69940.122000000003</v>
      </c>
    </row>
    <row r="13" spans="1:4" ht="16.5" customHeight="1" x14ac:dyDescent="0.25">
      <c r="A13" s="50" t="s">
        <v>28</v>
      </c>
      <c r="B13" s="64" t="s">
        <v>134</v>
      </c>
      <c r="C13" s="65"/>
      <c r="D13" s="66"/>
    </row>
    <row r="14" spans="1:4" ht="16.5" customHeight="1" x14ac:dyDescent="0.25">
      <c r="A14" s="50" t="s">
        <v>27</v>
      </c>
      <c r="B14" s="64" t="s">
        <v>135</v>
      </c>
      <c r="C14" s="65"/>
      <c r="D14" s="66"/>
    </row>
    <row r="15" spans="1:4" ht="16.5" customHeight="1" x14ac:dyDescent="0.25">
      <c r="A15" s="50" t="s">
        <v>26</v>
      </c>
      <c r="B15" s="67">
        <v>44615</v>
      </c>
      <c r="C15" s="65"/>
      <c r="D15" s="66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16" zoomScaleNormal="100" workbookViewId="0">
      <selection activeCell="K10" sqref="K10"/>
    </sheetView>
  </sheetViews>
  <sheetFormatPr defaultColWidth="9.140625"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3" t="s">
        <v>72</v>
      </c>
      <c r="B6" s="22" t="s">
        <v>111</v>
      </c>
      <c r="C6" s="5"/>
      <c r="D6" s="74">
        <f>IF(C6=0,1,C7/C6)</f>
        <v>1</v>
      </c>
      <c r="E6" s="75">
        <v>10</v>
      </c>
      <c r="F6" s="76">
        <f>IF(C6&lt;C7=FALSE,D6*E6)</f>
        <v>10</v>
      </c>
    </row>
    <row r="7" spans="1:6" ht="18" x14ac:dyDescent="0.25">
      <c r="A7" s="73"/>
      <c r="B7" s="22" t="s">
        <v>112</v>
      </c>
      <c r="C7" s="5"/>
      <c r="D7" s="74"/>
      <c r="E7" s="75"/>
      <c r="F7" s="77"/>
    </row>
    <row r="8" spans="1:6" ht="18" x14ac:dyDescent="0.25">
      <c r="A8" s="73" t="s">
        <v>73</v>
      </c>
      <c r="B8" s="22" t="s">
        <v>113</v>
      </c>
      <c r="C8" s="5"/>
      <c r="D8" s="74">
        <f>IF(C8=0,1,C9/C8)</f>
        <v>1</v>
      </c>
      <c r="E8" s="75">
        <v>12</v>
      </c>
      <c r="F8" s="76">
        <f>IF(C8&lt;C9=FALSE,D8*E8)</f>
        <v>12</v>
      </c>
    </row>
    <row r="9" spans="1:6" ht="18" x14ac:dyDescent="0.25">
      <c r="A9" s="73"/>
      <c r="B9" s="22" t="s">
        <v>114</v>
      </c>
      <c r="C9" s="5"/>
      <c r="D9" s="74"/>
      <c r="E9" s="75"/>
      <c r="F9" s="77"/>
    </row>
    <row r="10" spans="1:6" ht="18" x14ac:dyDescent="0.25">
      <c r="A10" s="73" t="s">
        <v>74</v>
      </c>
      <c r="B10" s="22" t="s">
        <v>115</v>
      </c>
      <c r="C10" s="5"/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8" x14ac:dyDescent="0.25">
      <c r="A11" s="73"/>
      <c r="B11" s="22" t="s">
        <v>116</v>
      </c>
      <c r="C11" s="5"/>
      <c r="D11" s="74"/>
      <c r="E11" s="75"/>
      <c r="F11" s="77"/>
    </row>
    <row r="12" spans="1:6" ht="18" x14ac:dyDescent="0.25">
      <c r="A12" s="73" t="s">
        <v>75</v>
      </c>
      <c r="B12" s="22" t="s">
        <v>117</v>
      </c>
      <c r="C12" s="5"/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8" x14ac:dyDescent="0.25">
      <c r="A13" s="73"/>
      <c r="B13" s="22" t="s">
        <v>118</v>
      </c>
      <c r="C13" s="5"/>
      <c r="D13" s="74"/>
      <c r="E13" s="75"/>
      <c r="F13" s="77"/>
    </row>
    <row r="14" spans="1:6" ht="18" x14ac:dyDescent="0.25">
      <c r="A14" s="73" t="s">
        <v>76</v>
      </c>
      <c r="B14" s="22" t="s">
        <v>119</v>
      </c>
      <c r="C14" s="5"/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8" x14ac:dyDescent="0.25">
      <c r="A15" s="73"/>
      <c r="B15" s="22" t="s">
        <v>120</v>
      </c>
      <c r="C15" s="5"/>
      <c r="D15" s="74"/>
      <c r="E15" s="75"/>
      <c r="F15" s="77"/>
    </row>
    <row r="16" spans="1:6" ht="18" x14ac:dyDescent="0.25">
      <c r="A16" s="73" t="s">
        <v>77</v>
      </c>
      <c r="B16" s="22" t="s">
        <v>121</v>
      </c>
      <c r="C16" s="5"/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8" x14ac:dyDescent="0.25">
      <c r="A17" s="73"/>
      <c r="B17" s="22" t="s">
        <v>122</v>
      </c>
      <c r="C17" s="5"/>
      <c r="D17" s="74"/>
      <c r="E17" s="75"/>
      <c r="F17" s="77"/>
    </row>
    <row r="18" spans="1:6" ht="18" x14ac:dyDescent="0.25">
      <c r="A18" s="73" t="s">
        <v>78</v>
      </c>
      <c r="B18" s="22" t="s">
        <v>123</v>
      </c>
      <c r="C18" s="5"/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8" x14ac:dyDescent="0.25">
      <c r="A19" s="73"/>
      <c r="B19" s="22" t="s">
        <v>124</v>
      </c>
      <c r="C19" s="5"/>
      <c r="D19" s="74"/>
      <c r="E19" s="75"/>
      <c r="F19" s="77"/>
    </row>
    <row r="20" spans="1:6" ht="18" x14ac:dyDescent="0.25">
      <c r="A20" s="73" t="s">
        <v>79</v>
      </c>
      <c r="B20" s="22" t="s">
        <v>125</v>
      </c>
      <c r="C20" s="5"/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8" x14ac:dyDescent="0.25">
      <c r="A21" s="73"/>
      <c r="B21" s="22" t="s">
        <v>126</v>
      </c>
      <c r="C21" s="5"/>
      <c r="D21" s="74"/>
      <c r="E21" s="75"/>
      <c r="F21" s="77"/>
    </row>
    <row r="22" spans="1:6" ht="18" customHeight="1" x14ac:dyDescent="0.25">
      <c r="A22" s="78" t="s">
        <v>80</v>
      </c>
      <c r="B22" s="78"/>
      <c r="C22" s="78"/>
      <c r="D22" s="78"/>
      <c r="E22" s="78"/>
      <c r="F22" s="25">
        <f>SUM(F6:F21)</f>
        <v>100</v>
      </c>
    </row>
    <row r="23" spans="1:6" ht="18" customHeight="1" x14ac:dyDescent="0.25">
      <c r="A23" s="79" t="s">
        <v>81</v>
      </c>
      <c r="B23" s="79"/>
      <c r="C23" s="79"/>
      <c r="D23" s="79"/>
      <c r="E23" s="79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7" sqref="B7"/>
    </sheetView>
  </sheetViews>
  <sheetFormatPr defaultColWidth="9.140625"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'T9.2'!F22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8" sqref="B8"/>
    </sheetView>
  </sheetViews>
  <sheetFormatPr defaultColWidth="9.140625"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/>
    </row>
    <row r="6" spans="1:2" ht="30" x14ac:dyDescent="0.25">
      <c r="A6" s="32" t="s">
        <v>15</v>
      </c>
      <c r="B6" s="5"/>
    </row>
    <row r="7" spans="1:2" ht="30" x14ac:dyDescent="0.25">
      <c r="A7" s="32" t="s">
        <v>16</v>
      </c>
      <c r="B7" s="5"/>
    </row>
    <row r="8" spans="1:2" ht="45" x14ac:dyDescent="0.25">
      <c r="A8" s="32" t="s">
        <v>17</v>
      </c>
      <c r="B8" s="5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workbookViewId="0">
      <selection activeCell="I3" sqref="I3"/>
    </sheetView>
  </sheetViews>
  <sheetFormatPr defaultColWidth="9.140625"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84" t="s">
        <v>58</v>
      </c>
      <c r="B4" s="81" t="s">
        <v>69</v>
      </c>
      <c r="C4" s="82"/>
      <c r="D4" s="81" t="s">
        <v>83</v>
      </c>
      <c r="E4" s="82"/>
      <c r="F4" s="81" t="s">
        <v>84</v>
      </c>
      <c r="G4" s="82"/>
      <c r="H4" s="81" t="s">
        <v>85</v>
      </c>
      <c r="I4" s="82"/>
      <c r="J4" s="83" t="s">
        <v>54</v>
      </c>
      <c r="K4" s="82"/>
    </row>
    <row r="5" spans="1:12" ht="15" customHeight="1" x14ac:dyDescent="0.25">
      <c r="A5" s="85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/>
      <c r="C6" s="14"/>
      <c r="D6" s="14"/>
      <c r="E6" s="14"/>
      <c r="F6" s="14"/>
      <c r="G6" s="14"/>
      <c r="H6" s="16">
        <f>D6+F6</f>
        <v>0</v>
      </c>
      <c r="I6" s="16">
        <f t="shared" ref="I6:I13" si="0">E6+G6</f>
        <v>0</v>
      </c>
      <c r="J6" s="5"/>
      <c r="K6" s="5"/>
      <c r="L6" s="17"/>
    </row>
    <row r="7" spans="1:12" x14ac:dyDescent="0.25">
      <c r="A7" s="8" t="s">
        <v>45</v>
      </c>
      <c r="B7" s="14"/>
      <c r="C7" s="14"/>
      <c r="D7" s="14"/>
      <c r="E7" s="14"/>
      <c r="F7" s="14"/>
      <c r="G7" s="14"/>
      <c r="H7" s="16">
        <f t="shared" ref="H7:H13" si="1">D7+F7</f>
        <v>0</v>
      </c>
      <c r="I7" s="16">
        <f t="shared" si="0"/>
        <v>0</v>
      </c>
      <c r="J7" s="5"/>
      <c r="K7" s="5"/>
      <c r="L7" s="17"/>
    </row>
    <row r="8" spans="1:12" x14ac:dyDescent="0.25">
      <c r="A8" s="8" t="s">
        <v>46</v>
      </c>
      <c r="B8" s="14"/>
      <c r="C8" s="14"/>
      <c r="D8" s="14"/>
      <c r="E8" s="14"/>
      <c r="F8" s="14"/>
      <c r="G8" s="14"/>
      <c r="H8" s="16">
        <f t="shared" si="1"/>
        <v>0</v>
      </c>
      <c r="I8" s="16">
        <f t="shared" si="0"/>
        <v>0</v>
      </c>
      <c r="J8" s="5"/>
      <c r="K8" s="5"/>
      <c r="L8" s="17"/>
    </row>
    <row r="9" spans="1:12" x14ac:dyDescent="0.25">
      <c r="A9" s="8" t="s">
        <v>47</v>
      </c>
      <c r="B9" s="14"/>
      <c r="C9" s="14"/>
      <c r="D9" s="14"/>
      <c r="E9" s="14"/>
      <c r="F9" s="14"/>
      <c r="G9" s="14"/>
      <c r="H9" s="16">
        <f t="shared" si="1"/>
        <v>0</v>
      </c>
      <c r="I9" s="16">
        <f t="shared" si="0"/>
        <v>0</v>
      </c>
      <c r="J9" s="5"/>
      <c r="K9" s="5"/>
      <c r="L9" s="17"/>
    </row>
    <row r="10" spans="1:12" x14ac:dyDescent="0.25">
      <c r="A10" s="8" t="s">
        <v>48</v>
      </c>
      <c r="B10" s="14"/>
      <c r="C10" s="14"/>
      <c r="D10" s="14"/>
      <c r="E10" s="14"/>
      <c r="F10" s="14"/>
      <c r="G10" s="14"/>
      <c r="H10" s="16">
        <f t="shared" si="1"/>
        <v>0</v>
      </c>
      <c r="I10" s="16">
        <f t="shared" si="0"/>
        <v>0</v>
      </c>
      <c r="J10" s="5"/>
      <c r="K10" s="5"/>
      <c r="L10" s="17"/>
    </row>
    <row r="11" spans="1:12" x14ac:dyDescent="0.25">
      <c r="A11" s="8" t="s">
        <v>49</v>
      </c>
      <c r="B11" s="14"/>
      <c r="C11" s="14"/>
      <c r="D11" s="14"/>
      <c r="E11" s="14"/>
      <c r="F11" s="14"/>
      <c r="G11" s="14"/>
      <c r="H11" s="16">
        <f t="shared" si="1"/>
        <v>0</v>
      </c>
      <c r="I11" s="16">
        <f t="shared" si="0"/>
        <v>0</v>
      </c>
      <c r="J11" s="5"/>
      <c r="K11" s="5"/>
      <c r="L11" s="17"/>
    </row>
    <row r="12" spans="1:12" x14ac:dyDescent="0.25">
      <c r="A12" s="8" t="s">
        <v>50</v>
      </c>
      <c r="B12" s="14"/>
      <c r="C12" s="14"/>
      <c r="D12" s="14"/>
      <c r="E12" s="14"/>
      <c r="F12" s="14"/>
      <c r="G12" s="14"/>
      <c r="H12" s="16">
        <f t="shared" si="1"/>
        <v>0</v>
      </c>
      <c r="I12" s="16">
        <f t="shared" si="0"/>
        <v>0</v>
      </c>
      <c r="J12" s="5"/>
      <c r="K12" s="5"/>
      <c r="L12" s="17"/>
    </row>
    <row r="13" spans="1:12" x14ac:dyDescent="0.25">
      <c r="A13" s="8" t="s">
        <v>51</v>
      </c>
      <c r="B13" s="14"/>
      <c r="C13" s="14"/>
      <c r="D13" s="14"/>
      <c r="E13" s="14"/>
      <c r="F13" s="14"/>
      <c r="G13" s="14"/>
      <c r="H13" s="16">
        <f t="shared" si="1"/>
        <v>0</v>
      </c>
      <c r="I13" s="16">
        <f t="shared" si="0"/>
        <v>0</v>
      </c>
      <c r="J13" s="5"/>
      <c r="K13" s="5"/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6">
        <f>B14+C14</f>
        <v>0</v>
      </c>
      <c r="C15" s="86"/>
      <c r="D15" s="86">
        <f>D14+E14</f>
        <v>0</v>
      </c>
      <c r="E15" s="86"/>
      <c r="F15" s="86">
        <f t="shared" ref="F15" si="4">F14+G14</f>
        <v>0</v>
      </c>
      <c r="G15" s="86"/>
      <c r="H15" s="87">
        <f t="shared" ref="H15" si="5">H14+I14</f>
        <v>0</v>
      </c>
      <c r="I15" s="87"/>
      <c r="J15" s="80">
        <f t="shared" ref="J15" si="6">J14+K14</f>
        <v>0</v>
      </c>
      <c r="K15" s="80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A6" sqref="A6"/>
    </sheetView>
  </sheetViews>
  <sheetFormatPr defaultColWidth="9.140625"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/>
      <c r="B5" s="37"/>
      <c r="C5" s="37"/>
      <c r="D5" s="14"/>
      <c r="E5" s="37"/>
      <c r="F5" s="4"/>
    </row>
    <row r="6" spans="1:6" x14ac:dyDescent="0.25">
      <c r="A6" s="4"/>
      <c r="B6" s="37"/>
      <c r="C6" s="37"/>
      <c r="D6" s="14"/>
      <c r="E6" s="37"/>
      <c r="F6" s="4"/>
    </row>
    <row r="7" spans="1:6" x14ac:dyDescent="0.25">
      <c r="A7" s="4"/>
      <c r="B7" s="37"/>
      <c r="C7" s="37"/>
      <c r="D7" s="14"/>
      <c r="E7" s="37"/>
      <c r="F7" s="4"/>
    </row>
    <row r="8" spans="1:6" x14ac:dyDescent="0.25">
      <c r="A8" s="4"/>
      <c r="B8" s="37"/>
      <c r="C8" s="37"/>
      <c r="D8" s="14"/>
      <c r="E8" s="37"/>
      <c r="F8" s="4"/>
    </row>
    <row r="9" spans="1:6" x14ac:dyDescent="0.25">
      <c r="A9" s="4"/>
      <c r="B9" s="37"/>
      <c r="C9" s="37"/>
      <c r="D9" s="14"/>
      <c r="E9" s="37"/>
      <c r="F9" s="4"/>
    </row>
    <row r="10" spans="1:6" x14ac:dyDescent="0.25">
      <c r="A10" s="4"/>
      <c r="B10" s="37"/>
      <c r="C10" s="37"/>
      <c r="D10" s="14"/>
      <c r="E10" s="37"/>
      <c r="F10" s="4"/>
    </row>
    <row r="11" spans="1:6" x14ac:dyDescent="0.25">
      <c r="A11" s="4"/>
      <c r="B11" s="37"/>
      <c r="C11" s="37"/>
      <c r="D11" s="14"/>
      <c r="E11" s="37"/>
      <c r="F11" s="4"/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4"/>
  <sheetViews>
    <sheetView topLeftCell="AW1" workbookViewId="0">
      <selection activeCell="BG23" sqref="BG23"/>
    </sheetView>
  </sheetViews>
  <sheetFormatPr defaultColWidth="9.140625"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91" t="s">
        <v>87</v>
      </c>
      <c r="B1" s="93" t="s">
        <v>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105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16" t="s">
        <v>104</v>
      </c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8"/>
      <c r="BD1" s="113" t="s">
        <v>109</v>
      </c>
      <c r="BE1" s="96" t="s">
        <v>100</v>
      </c>
      <c r="BF1" s="97"/>
      <c r="BG1" s="97"/>
      <c r="BH1" s="98"/>
      <c r="BI1" s="102" t="s">
        <v>101</v>
      </c>
      <c r="BJ1" s="103"/>
      <c r="BK1" s="103"/>
      <c r="BL1" s="104"/>
    </row>
    <row r="2" spans="1:64" ht="15" customHeight="1" x14ac:dyDescent="0.25">
      <c r="A2" s="91"/>
      <c r="B2" s="90" t="s">
        <v>89</v>
      </c>
      <c r="C2" s="90"/>
      <c r="D2" s="90" t="s">
        <v>90</v>
      </c>
      <c r="E2" s="90"/>
      <c r="F2" s="90" t="s">
        <v>91</v>
      </c>
      <c r="G2" s="90"/>
      <c r="H2" s="90" t="s">
        <v>92</v>
      </c>
      <c r="I2" s="90"/>
      <c r="J2" s="90" t="s">
        <v>93</v>
      </c>
      <c r="K2" s="90"/>
      <c r="L2" s="90" t="s">
        <v>94</v>
      </c>
      <c r="M2" s="90"/>
      <c r="N2" s="90" t="s">
        <v>96</v>
      </c>
      <c r="O2" s="95"/>
      <c r="P2" s="90" t="s">
        <v>95</v>
      </c>
      <c r="Q2" s="90"/>
      <c r="R2" s="89" t="s">
        <v>89</v>
      </c>
      <c r="S2" s="89"/>
      <c r="T2" s="89" t="s">
        <v>90</v>
      </c>
      <c r="U2" s="89"/>
      <c r="V2" s="89" t="s">
        <v>91</v>
      </c>
      <c r="W2" s="89"/>
      <c r="X2" s="89" t="s">
        <v>92</v>
      </c>
      <c r="Y2" s="89"/>
      <c r="Z2" s="89" t="s">
        <v>93</v>
      </c>
      <c r="AA2" s="89"/>
      <c r="AB2" s="89" t="s">
        <v>94</v>
      </c>
      <c r="AC2" s="89"/>
      <c r="AD2" s="89" t="s">
        <v>96</v>
      </c>
      <c r="AE2" s="112"/>
      <c r="AF2" s="89" t="s">
        <v>95</v>
      </c>
      <c r="AG2" s="89"/>
      <c r="AH2" s="108" t="s">
        <v>97</v>
      </c>
      <c r="AI2" s="109"/>
      <c r="AJ2" s="110" t="s">
        <v>67</v>
      </c>
      <c r="AK2" s="88" t="s">
        <v>89</v>
      </c>
      <c r="AL2" s="88"/>
      <c r="AM2" s="88" t="s">
        <v>90</v>
      </c>
      <c r="AN2" s="88"/>
      <c r="AO2" s="88" t="s">
        <v>91</v>
      </c>
      <c r="AP2" s="88"/>
      <c r="AQ2" s="88" t="s">
        <v>92</v>
      </c>
      <c r="AR2" s="88"/>
      <c r="AS2" s="88" t="s">
        <v>93</v>
      </c>
      <c r="AT2" s="88"/>
      <c r="AU2" s="88" t="s">
        <v>94</v>
      </c>
      <c r="AV2" s="88"/>
      <c r="AW2" s="88" t="s">
        <v>96</v>
      </c>
      <c r="AX2" s="123"/>
      <c r="AY2" s="88" t="s">
        <v>95</v>
      </c>
      <c r="AZ2" s="88"/>
      <c r="BA2" s="119" t="s">
        <v>97</v>
      </c>
      <c r="BB2" s="120"/>
      <c r="BC2" s="121" t="s">
        <v>67</v>
      </c>
      <c r="BD2" s="114"/>
      <c r="BE2" s="99"/>
      <c r="BF2" s="100"/>
      <c r="BG2" s="100"/>
      <c r="BH2" s="101"/>
      <c r="BI2" s="105"/>
      <c r="BJ2" s="106"/>
      <c r="BK2" s="106"/>
      <c r="BL2" s="107"/>
    </row>
    <row r="3" spans="1:64" ht="15" customHeight="1" x14ac:dyDescent="0.25">
      <c r="A3" s="92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11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22"/>
      <c r="BD3" s="115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'T9.1'!B4</f>
        <v>Duslo Energy, s.r.o.</v>
      </c>
      <c r="B4" s="45">
        <f>'T9.2'!C6</f>
        <v>0</v>
      </c>
      <c r="C4" s="45">
        <f>'T9.2'!C7</f>
        <v>0</v>
      </c>
      <c r="D4" s="45">
        <f>'T9.2'!C8</f>
        <v>0</v>
      </c>
      <c r="E4" s="45">
        <f>'T9.2'!C9</f>
        <v>0</v>
      </c>
      <c r="F4" s="45">
        <f>'T9.2'!C10</f>
        <v>0</v>
      </c>
      <c r="G4" s="45">
        <f>'T9.2'!C11</f>
        <v>0</v>
      </c>
      <c r="H4" s="45">
        <f>'T9.2'!C12</f>
        <v>0</v>
      </c>
      <c r="I4" s="45">
        <f>'T9.2'!C13</f>
        <v>0</v>
      </c>
      <c r="J4" s="45">
        <f>'T9.2'!C14</f>
        <v>0</v>
      </c>
      <c r="K4" s="45">
        <f>'T9.2'!C15</f>
        <v>0</v>
      </c>
      <c r="L4" s="45">
        <f>'T9.2'!C16</f>
        <v>0</v>
      </c>
      <c r="M4" s="45">
        <f>'T9.2'!C17</f>
        <v>0</v>
      </c>
      <c r="N4" s="45">
        <f>'T9.2'!C18</f>
        <v>0</v>
      </c>
      <c r="O4" s="45">
        <f>'T9.2'!C19</f>
        <v>0</v>
      </c>
      <c r="P4" s="45">
        <f>'T9.2'!C20</f>
        <v>0</v>
      </c>
      <c r="Q4" s="45">
        <f>'T9.2'!C21</f>
        <v>0</v>
      </c>
      <c r="R4" s="46">
        <f>'T11.3.1'!H6</f>
        <v>0</v>
      </c>
      <c r="S4" s="46">
        <f>'T11.3.1'!I6</f>
        <v>0</v>
      </c>
      <c r="T4" s="46">
        <f>'T11.3.1'!H7</f>
        <v>0</v>
      </c>
      <c r="U4" s="46">
        <f>'T11.3.1'!I7</f>
        <v>0</v>
      </c>
      <c r="V4" s="46">
        <f>'T11.3.1'!H8</f>
        <v>0</v>
      </c>
      <c r="W4" s="46">
        <f>'T11.3.1'!I8</f>
        <v>0</v>
      </c>
      <c r="X4" s="46">
        <f>'T11.3.1'!H9</f>
        <v>0</v>
      </c>
      <c r="Y4" s="46">
        <f>'T11.3.1'!I9</f>
        <v>0</v>
      </c>
      <c r="Z4" s="46">
        <f>'T11.3.1'!H10</f>
        <v>0</v>
      </c>
      <c r="AA4" s="46">
        <f>'T11.3.1'!I10</f>
        <v>0</v>
      </c>
      <c r="AB4" s="46">
        <f>'T11.3.1'!H11</f>
        <v>0</v>
      </c>
      <c r="AC4" s="46">
        <f>'T11.3.1'!I11</f>
        <v>0</v>
      </c>
      <c r="AD4" s="46">
        <f>'T11.3.1'!H12</f>
        <v>0</v>
      </c>
      <c r="AE4" s="46">
        <f>'T11.3.1'!I12</f>
        <v>0</v>
      </c>
      <c r="AF4" s="46">
        <f>'T11.3.1'!H13</f>
        <v>0</v>
      </c>
      <c r="AG4" s="46">
        <f>'T11.3.1'!I13</f>
        <v>0</v>
      </c>
      <c r="AH4" s="46">
        <f>'T11.3.1'!H14</f>
        <v>0</v>
      </c>
      <c r="AI4" s="46">
        <f>'T11.3.1'!I14</f>
        <v>0</v>
      </c>
      <c r="AJ4" s="46">
        <f>'T11.3.1'!H15</f>
        <v>0</v>
      </c>
      <c r="AK4" s="45">
        <f>'T11.3.1'!J6</f>
        <v>0</v>
      </c>
      <c r="AL4" s="45">
        <f>'T11.3.1'!K6</f>
        <v>0</v>
      </c>
      <c r="AM4" s="45">
        <f>'T11.3.1'!J7</f>
        <v>0</v>
      </c>
      <c r="AN4" s="45">
        <f>'T11.3.1'!K7</f>
        <v>0</v>
      </c>
      <c r="AO4" s="45">
        <f>'T11.3.1'!J8</f>
        <v>0</v>
      </c>
      <c r="AP4" s="45">
        <f>'T11.3.1'!K8</f>
        <v>0</v>
      </c>
      <c r="AQ4" s="45">
        <f>'T11.3.1'!J9</f>
        <v>0</v>
      </c>
      <c r="AR4" s="45">
        <f>'T11.3.1'!K9</f>
        <v>0</v>
      </c>
      <c r="AS4" s="45">
        <f>'T11.3.1'!J10</f>
        <v>0</v>
      </c>
      <c r="AT4" s="45">
        <f>'T11.3.1'!K10</f>
        <v>0</v>
      </c>
      <c r="AU4" s="45">
        <f>'T11.3.1'!J11</f>
        <v>0</v>
      </c>
      <c r="AV4" s="45">
        <f>'T11.3.1'!K11</f>
        <v>0</v>
      </c>
      <c r="AW4" s="45">
        <f>'T11.3.1'!J12</f>
        <v>0</v>
      </c>
      <c r="AX4" s="45">
        <f>'T11.3.1'!K12</f>
        <v>0</v>
      </c>
      <c r="AY4" s="45">
        <f>'T11.3.1'!J13</f>
        <v>0</v>
      </c>
      <c r="AZ4" s="45">
        <f>'T11.3.1'!K13</f>
        <v>0</v>
      </c>
      <c r="BA4" s="45">
        <f>'T11.3.1'!J14</f>
        <v>0</v>
      </c>
      <c r="BB4" s="45">
        <f>'T11.3.1'!K14</f>
        <v>0</v>
      </c>
      <c r="BC4" s="45">
        <f>'T11.3.1'!J15</f>
        <v>0</v>
      </c>
      <c r="BD4" s="47">
        <f>'T9.2'!F22</f>
        <v>100</v>
      </c>
      <c r="BE4" s="48">
        <f>'T9.1'!B9</f>
        <v>0</v>
      </c>
      <c r="BF4" s="48">
        <f>'T9.1'!B10</f>
        <v>10</v>
      </c>
      <c r="BG4" s="48">
        <f>'T9.1'!B11</f>
        <v>96</v>
      </c>
      <c r="BH4" s="48">
        <f>'T9.1'!B12</f>
        <v>106</v>
      </c>
      <c r="BI4" s="49">
        <f>'T9.1'!D9</f>
        <v>0</v>
      </c>
      <c r="BJ4" s="49">
        <f>'T9.1'!D10</f>
        <v>78.031999999999996</v>
      </c>
      <c r="BK4" s="49">
        <f>'T9.1'!D11</f>
        <v>69862.09</v>
      </c>
      <c r="BL4" s="49">
        <f>'T9.1'!D12</f>
        <v>69940.122000000003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Petrušek Jozef</cp:lastModifiedBy>
  <dcterms:created xsi:type="dcterms:W3CDTF">2016-09-20T10:31:40Z</dcterms:created>
  <dcterms:modified xsi:type="dcterms:W3CDTF">2022-02-24T13:03:54Z</dcterms:modified>
</cp:coreProperties>
</file>